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" windowWidth="16092" windowHeight="8100"/>
  </bookViews>
  <sheets>
    <sheet name="ΔΥΝΑΜΗ -ΠΟΣΟΣΤΑ  ΑΠΥΣΠΕ ΚΟΡΙΝΘΙ" sheetId="7" r:id="rId1"/>
  </sheets>
  <calcPr calcId="125725"/>
</workbook>
</file>

<file path=xl/calcChain.xml><?xml version="1.0" encoding="utf-8"?>
<calcChain xmlns="http://schemas.openxmlformats.org/spreadsheetml/2006/main">
  <c r="H30" i="7"/>
  <c r="H29"/>
  <c r="H28"/>
  <c r="H27"/>
  <c r="H26"/>
  <c r="H25"/>
  <c r="H16"/>
  <c r="H15"/>
  <c r="H14"/>
  <c r="H32"/>
  <c r="I27" s="1"/>
  <c r="H18"/>
  <c r="H17"/>
  <c r="I25"/>
  <c r="I26"/>
  <c r="I32"/>
  <c r="I28"/>
  <c r="I29"/>
  <c r="I30"/>
</calcChain>
</file>

<file path=xl/sharedStrings.xml><?xml version="1.0" encoding="utf-8"?>
<sst xmlns="http://schemas.openxmlformats.org/spreadsheetml/2006/main" count="22" uniqueCount="22">
  <si>
    <t>ΣΥΝΟΛΟ</t>
  </si>
  <si>
    <t>ΑΓΩΝΙΣΤΙΚΗ ΣΥΣΠΕΙΡΩΣΗ ΕΚΠΑΙΔΕΥΤΙΚΩΝ                                                                           το ψηφοδέλτιο που στηρίζει το Π.Α.ΜΕ</t>
  </si>
  <si>
    <t>ΑΝΕΞΑΡΤΗΤΗ ΡΙΖΟΣΠΑΣΤΙΚΗ ΠΑΡΕΜΒΑΣΗ                                                     ΠΑΡΕΜΒΑΣΕΙΣ ΚΙΝΗΣΕΙΣ ΣΥΣΠΕΙΡΩΣΕΙΣ Π.Ε.</t>
  </si>
  <si>
    <t>Δ.Α.Κ.Ε./Π.Ε. ΔΗΜΟΚΡΑΤΙΚΗ ΑΝΕΞΑΡΤΗΤΗ ΚΙΝΗΣΗ ΕΚΠΑΙΔΕΥΤΙΚΩΝ ΠΡΩΤΟΒΑΘΜΙΑΣ ΕΚΠΑΙΔΕΥΣΗΣ</t>
  </si>
  <si>
    <t>ΔΗΜΟΚΡΑΤΙΚΗ ΣΥΝΕΡΓΑΣΙΑ – ΑΝΕΞΑΡΤΗΤΕΣ ΚΙΝΗΣΕΙΣ ΕΚΠΑΙΔΕΥΤΙΚΩΝ Π. Ε. ΔΗ.ΣΥ / Α.Κ.Ε</t>
  </si>
  <si>
    <t>ΕΡΑ ΕΚΠΑΙΔΕΥΤΙΚΟΙ ΡΙΖΟΣΠΑΣΤΙΚΗΣ ΑΡΙΣΤΕΡΑΣ Π.Ε.</t>
  </si>
  <si>
    <t>ΠΑΡΕΜΒΑΣΕΙΣ Π.Ε.-ΠΕΛΟΠΟΝΝΗΣΟΥ                                                                 (ΠΑΡΕΜΒΑΣΕΙΣ –ΚΙΝΗΣΕΙΣ-ΣΥΣΠΕΙΡΩΣΕΙΣ)</t>
  </si>
  <si>
    <t>ΕΚΛΟΓΕΣ ΑΙΡΕΤΩΝ ΓΙΑ ΤΟ ΑΠΥΣΠΕ (2016)</t>
  </si>
  <si>
    <t>ΤΗΛ ΕΠΙΚΟΙΝΩΝΙΑΣ</t>
  </si>
  <si>
    <t>ΕΓΓΕΓΡΑΜΜΕΝΟΙ</t>
  </si>
  <si>
    <t>ΨΗΦΙΣΑΝ</t>
  </si>
  <si>
    <t>ΕΓΚΥΡΑ</t>
  </si>
  <si>
    <t>ΑΚΥΡΑ</t>
  </si>
  <si>
    <t>ΑΠΟΧΗ (%)</t>
  </si>
  <si>
    <t>ΕΛΑΒΑΝ ΚΑΤΑ ΣΥΝΔΥΑΣΜΟ</t>
  </si>
  <si>
    <t>ΣΥΝΔΥΑΣΜΟΣ</t>
  </si>
  <si>
    <t>ΨΗΦΟΙ</t>
  </si>
  <si>
    <t>%</t>
  </si>
  <si>
    <t>ΝΟΜΟΣ:ΚΟΡΙΝΘΙΑΣ</t>
  </si>
  <si>
    <t xml:space="preserve">                                                  </t>
  </si>
  <si>
    <t xml:space="preserve">                                                                                                               Ο ΠΡΟΕΔΡΟΣ                                ΤΑ ΜΕΛΗ</t>
  </si>
  <si>
    <t xml:space="preserve">                                                                                                                             Η ΝΟΜΑΡΧΙΑΚΗ ΕΠΙΤΡΟΠΗ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</si>
</sst>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4"/>
      <name val="Arial Greek"/>
      <family val="2"/>
      <charset val="161"/>
    </font>
    <font>
      <b/>
      <sz val="14"/>
      <name val="Arial Greek"/>
    </font>
    <font>
      <b/>
      <sz val="10"/>
      <name val="Arial Greek"/>
      <family val="2"/>
      <charset val="161"/>
    </font>
    <font>
      <b/>
      <sz val="12"/>
      <name val="Arial Greek"/>
      <family val="2"/>
      <charset val="161"/>
    </font>
    <font>
      <sz val="14"/>
      <name val="Arial Greek"/>
      <family val="2"/>
      <charset val="161"/>
    </font>
    <font>
      <b/>
      <sz val="10"/>
      <color indexed="10"/>
      <name val="Arial Greek"/>
      <family val="2"/>
      <charset val="161"/>
    </font>
    <font>
      <b/>
      <sz val="10"/>
      <name val="Arial Greek"/>
      <charset val="161"/>
    </font>
    <font>
      <b/>
      <sz val="11"/>
      <color indexed="8"/>
      <name val="Calibri"/>
      <family val="2"/>
      <charset val="161"/>
    </font>
    <font>
      <b/>
      <sz val="14"/>
      <color indexed="10"/>
      <name val="Arial Greek"/>
    </font>
    <font>
      <b/>
      <sz val="10"/>
      <color indexed="8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0" fontId="10" fillId="2" borderId="2" xfId="0" applyFont="1" applyFill="1" applyBorder="1" applyAlignment="1">
      <alignment horizontal="left"/>
    </xf>
    <xf numFmtId="0" fontId="5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0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/>
    <xf numFmtId="0" fontId="11" fillId="3" borderId="0" xfId="0" applyFont="1" applyFill="1" applyAlignment="1">
      <alignment horizontal="center"/>
    </xf>
    <xf numFmtId="10" fontId="11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/>
    <xf numFmtId="0" fontId="4" fillId="0" borderId="2" xfId="0" applyFont="1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3"/>
  <sheetViews>
    <sheetView tabSelected="1" topLeftCell="G1" workbookViewId="0">
      <selection activeCell="M23" sqref="M23"/>
    </sheetView>
  </sheetViews>
  <sheetFormatPr defaultRowHeight="14.4"/>
  <cols>
    <col min="1" max="1" width="9" hidden="1" customWidth="1"/>
    <col min="2" max="2" width="21.88671875" hidden="1" customWidth="1"/>
    <col min="3" max="6" width="9" hidden="1" customWidth="1"/>
    <col min="7" max="7" width="53" customWidth="1"/>
    <col min="8" max="8" width="23.109375" customWidth="1"/>
  </cols>
  <sheetData>
    <row r="4" spans="7:10" ht="17.399999999999999">
      <c r="G4" s="1" t="s">
        <v>7</v>
      </c>
      <c r="H4" s="2"/>
      <c r="I4" s="2"/>
      <c r="J4" s="2"/>
    </row>
    <row r="8" spans="7:10" ht="17.399999999999999">
      <c r="G8" s="22" t="s">
        <v>18</v>
      </c>
      <c r="H8" s="22"/>
      <c r="I8" s="22"/>
      <c r="J8" s="3"/>
    </row>
    <row r="10" spans="7:10" ht="17.399999999999999">
      <c r="G10" s="4" t="s">
        <v>8</v>
      </c>
      <c r="H10" s="23">
        <v>2741363410</v>
      </c>
      <c r="I10" s="23"/>
      <c r="J10" s="3"/>
    </row>
    <row r="14" spans="7:10" ht="15.6">
      <c r="G14" s="5" t="s">
        <v>9</v>
      </c>
      <c r="H14" s="27">
        <f>248+240+231+158+162</f>
        <v>1039</v>
      </c>
    </row>
    <row r="15" spans="7:10" ht="15.6">
      <c r="G15" s="5" t="s">
        <v>10</v>
      </c>
      <c r="H15" s="27">
        <f>207+202+188+148+140</f>
        <v>885</v>
      </c>
    </row>
    <row r="16" spans="7:10" ht="15.6">
      <c r="G16" s="5" t="s">
        <v>11</v>
      </c>
      <c r="H16" s="27">
        <f>195+187+173+138+125</f>
        <v>818</v>
      </c>
    </row>
    <row r="17" spans="7:10" ht="15.6">
      <c r="G17" s="5" t="s">
        <v>12</v>
      </c>
      <c r="H17" s="18">
        <f>IF(H15-H16=0,"-",H15-H16)</f>
        <v>67</v>
      </c>
    </row>
    <row r="18" spans="7:10" ht="15.6">
      <c r="G18" s="5" t="s">
        <v>13</v>
      </c>
      <c r="H18" s="19">
        <f>IF(H14="","-",1-((1*H15)/H14))</f>
        <v>0.1482194417709336</v>
      </c>
    </row>
    <row r="21" spans="7:10" ht="17.399999999999999">
      <c r="G21" s="24" t="s">
        <v>14</v>
      </c>
      <c r="H21" s="25"/>
      <c r="I21" s="25"/>
      <c r="J21" s="25"/>
    </row>
    <row r="22" spans="7:10" ht="17.399999999999999">
      <c r="G22" s="6"/>
    </row>
    <row r="23" spans="7:10" ht="17.399999999999999">
      <c r="G23" s="6"/>
    </row>
    <row r="24" spans="7:10" ht="15.6">
      <c r="G24" s="7" t="s">
        <v>15</v>
      </c>
      <c r="H24" s="7" t="s">
        <v>16</v>
      </c>
      <c r="I24" s="7" t="s">
        <v>17</v>
      </c>
    </row>
    <row r="25" spans="7:10" ht="28.8">
      <c r="G25" s="8" t="s">
        <v>1</v>
      </c>
      <c r="H25" s="27">
        <f>18+16+18+5+6</f>
        <v>63</v>
      </c>
      <c r="I25" s="9">
        <f t="shared" ref="I25:I30" si="0">IF($H$32="","-",H25*(1/H$32))</f>
        <v>7.7017114914425422E-2</v>
      </c>
    </row>
    <row r="26" spans="7:10" ht="28.8">
      <c r="G26" s="8" t="s">
        <v>2</v>
      </c>
      <c r="H26" s="27">
        <f>34+31+19+22+14</f>
        <v>120</v>
      </c>
      <c r="I26" s="9">
        <f>IF($H$32="","-",H26*(1/H$32))</f>
        <v>0.14669926650366749</v>
      </c>
    </row>
    <row r="27" spans="7:10" ht="28.8">
      <c r="G27" s="8" t="s">
        <v>3</v>
      </c>
      <c r="H27" s="27">
        <f>45+71+54+47+48</f>
        <v>265</v>
      </c>
      <c r="I27" s="9">
        <f t="shared" si="0"/>
        <v>0.32396088019559904</v>
      </c>
    </row>
    <row r="28" spans="7:10" ht="28.8">
      <c r="G28" s="8" t="s">
        <v>4</v>
      </c>
      <c r="H28" s="27">
        <f>81+48+67+43+40</f>
        <v>279</v>
      </c>
      <c r="I28" s="9">
        <f t="shared" si="0"/>
        <v>0.34107579462102688</v>
      </c>
    </row>
    <row r="29" spans="7:10">
      <c r="G29" s="10" t="s">
        <v>5</v>
      </c>
      <c r="H29" s="27">
        <f>14+13+10+13+11</f>
        <v>61</v>
      </c>
      <c r="I29" s="9">
        <f t="shared" si="0"/>
        <v>7.45721271393643E-2</v>
      </c>
    </row>
    <row r="30" spans="7:10" ht="28.8">
      <c r="G30" s="8" t="s">
        <v>6</v>
      </c>
      <c r="H30" s="27">
        <f>3+8+5+8+6</f>
        <v>30</v>
      </c>
      <c r="I30" s="9">
        <f t="shared" si="0"/>
        <v>3.6674816625916873E-2</v>
      </c>
    </row>
    <row r="31" spans="7:10">
      <c r="G31" s="11"/>
      <c r="H31" s="12"/>
      <c r="I31" s="9"/>
    </row>
    <row r="32" spans="7:10">
      <c r="G32" s="11" t="s">
        <v>0</v>
      </c>
      <c r="H32" s="13">
        <f>IF(SUM(H25:H30)=0,"-",SUM(H25:H30))</f>
        <v>818</v>
      </c>
      <c r="I32" s="9">
        <f>IF($H$32="","-",H32*(1/H$32))</f>
        <v>1</v>
      </c>
    </row>
    <row r="33" spans="7:11">
      <c r="G33" s="26"/>
      <c r="H33" s="26"/>
      <c r="I33" s="26"/>
      <c r="J33" s="26"/>
    </row>
    <row r="34" spans="7:11">
      <c r="G34" s="14"/>
      <c r="H34" s="14"/>
      <c r="I34" s="14"/>
      <c r="J34" s="14"/>
    </row>
    <row r="36" spans="7:11">
      <c r="G36" s="21" t="s">
        <v>21</v>
      </c>
      <c r="H36" s="21"/>
      <c r="I36" s="21"/>
      <c r="J36" s="21"/>
      <c r="K36" s="21"/>
    </row>
    <row r="38" spans="7:11">
      <c r="G38" t="s">
        <v>20</v>
      </c>
    </row>
    <row r="39" spans="7:11">
      <c r="G39" s="20" t="s">
        <v>19</v>
      </c>
      <c r="H39" s="20"/>
      <c r="I39" s="20"/>
      <c r="J39" s="20"/>
    </row>
    <row r="40" spans="7:11">
      <c r="G40" s="15"/>
      <c r="H40" s="15"/>
      <c r="I40" s="15"/>
      <c r="J40" s="15"/>
    </row>
    <row r="41" spans="7:11">
      <c r="G41" s="15"/>
      <c r="H41" s="15"/>
      <c r="I41" s="15"/>
      <c r="J41" s="15"/>
    </row>
    <row r="42" spans="7:11">
      <c r="G42" s="15"/>
      <c r="H42" s="15"/>
      <c r="I42" s="15"/>
      <c r="J42" s="15"/>
    </row>
    <row r="43" spans="7:11">
      <c r="G43" s="16"/>
      <c r="H43" s="17"/>
      <c r="I43" s="17"/>
      <c r="J43" s="17"/>
    </row>
  </sheetData>
  <mergeCells count="6">
    <mergeCell ref="G39:J39"/>
    <mergeCell ref="G36:K36"/>
    <mergeCell ref="G8:I8"/>
    <mergeCell ref="H10:I10"/>
    <mergeCell ref="G21:J21"/>
    <mergeCell ref="G33:J33"/>
  </mergeCells>
  <phoneticPr fontId="0" type="noConversion"/>
  <dataValidations count="4">
    <dataValidation type="whole" operator="greaterThanOrEqual" allowBlank="1" showInputMessage="1" showErrorMessage="1" sqref="H14">
      <formula1>0</formula1>
    </dataValidation>
    <dataValidation type="whole" allowBlank="1" showInputMessage="1" showErrorMessage="1" sqref="H25:H31">
      <formula1>0</formula1>
      <formula2>H$15</formula2>
    </dataValidation>
    <dataValidation type="whole" allowBlank="1" showInputMessage="1" showErrorMessage="1" sqref="H15">
      <formula1>0</formula1>
      <formula2>H14</formula2>
    </dataValidation>
    <dataValidation type="whole" allowBlank="1" showInputMessage="1" showErrorMessage="1" sqref="H16">
      <formula1>0</formula1>
      <formula2>H$14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ΔΥΝΑΜΗ -ΠΟΣΟΣΤΑ  ΑΠΥΣΠΕ ΚΟΡΙΝΘΙ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2016-10-22T14:45:42Z</cp:lastPrinted>
  <dcterms:created xsi:type="dcterms:W3CDTF">2010-11-02T10:15:14Z</dcterms:created>
  <dcterms:modified xsi:type="dcterms:W3CDTF">2016-11-04T10:02:46Z</dcterms:modified>
</cp:coreProperties>
</file>